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ШР" sheetId="2" r:id="rId1"/>
  </sheets>
  <calcPr calcId="152511" refMode="R1C1"/>
</workbook>
</file>

<file path=xl/calcChain.xml><?xml version="1.0" encoding="utf-8"?>
<calcChain xmlns="http://schemas.openxmlformats.org/spreadsheetml/2006/main">
  <c r="C8" i="2" l="1"/>
  <c r="H7" i="2" l="1"/>
  <c r="H9" i="2"/>
  <c r="H10" i="2"/>
  <c r="H11" i="2"/>
  <c r="H14" i="2"/>
  <c r="H5" i="2"/>
  <c r="C15" i="2" l="1"/>
  <c r="C17" i="2"/>
  <c r="C6" i="2"/>
  <c r="C14" i="2"/>
  <c r="C12" i="2"/>
  <c r="C11" i="2"/>
  <c r="C10" i="2"/>
  <c r="C9" i="2"/>
  <c r="C7" i="2"/>
  <c r="G15" i="2" l="1"/>
  <c r="G14" i="2"/>
  <c r="G13" i="2"/>
  <c r="H13" i="2" s="1"/>
  <c r="G11" i="2"/>
  <c r="G9" i="2"/>
  <c r="G8" i="2"/>
  <c r="H8" i="2" s="1"/>
  <c r="G7" i="2"/>
  <c r="G6" i="2"/>
  <c r="H6" i="2" s="1"/>
  <c r="G5" i="2" l="1"/>
  <c r="G10" i="2"/>
  <c r="G12" i="2"/>
  <c r="H12" i="2" s="1"/>
  <c r="H15" i="2" s="1"/>
</calcChain>
</file>

<file path=xl/comments1.xml><?xml version="1.0" encoding="utf-8"?>
<comments xmlns="http://schemas.openxmlformats.org/spreadsheetml/2006/main">
  <authors>
    <author>Автор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зимней период</t>
        </r>
      </text>
    </comment>
  </commentList>
</comments>
</file>

<file path=xl/sharedStrings.xml><?xml version="1.0" encoding="utf-8"?>
<sst xmlns="http://schemas.openxmlformats.org/spreadsheetml/2006/main" count="23" uniqueCount="22">
  <si>
    <t>Должность</t>
  </si>
  <si>
    <t>оклад, в т.ч. районный коэф-т, с  01 по 03  мес</t>
  </si>
  <si>
    <t>доплаты</t>
  </si>
  <si>
    <t>замещение на время отпуска</t>
  </si>
  <si>
    <t>Итого за год</t>
  </si>
  <si>
    <t>ИТОГО</t>
  </si>
  <si>
    <t>Председатель</t>
  </si>
  <si>
    <t>Управдом</t>
  </si>
  <si>
    <t>Бухгалтер</t>
  </si>
  <si>
    <t>Паспортист</t>
  </si>
  <si>
    <t>Электрик</t>
  </si>
  <si>
    <t>Сантехник</t>
  </si>
  <si>
    <t xml:space="preserve">Техничка </t>
  </si>
  <si>
    <t>Дворник</t>
  </si>
  <si>
    <t>Разнорабочий\подсобник</t>
  </si>
  <si>
    <t>итого</t>
  </si>
  <si>
    <t>Контролеры</t>
  </si>
  <si>
    <t>оклад за сутки</t>
  </si>
  <si>
    <t>ФОТ  ТСЖ Кропоткина261  с 01.02 2019г</t>
  </si>
  <si>
    <t>оклад с 01.02.2019, в. т.ч. районный коэффициент</t>
  </si>
  <si>
    <t>Помощник дворника  на зимний период</t>
  </si>
  <si>
    <t>без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</si>
</sst>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2" fillId="0" borderId="1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2" fillId="0" borderId="2" xfId="0" applyNumberFormat="1" applyFont="1" applyBorder="1"/>
    <xf numFmtId="0" fontId="0" fillId="0" borderId="3" xfId="0" applyBorder="1"/>
    <xf numFmtId="0" fontId="2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0" xfId="0" applyNumberFormat="1"/>
    <xf numFmtId="3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J22" sqref="J22"/>
    </sheetView>
  </sheetViews>
  <sheetFormatPr defaultRowHeight="14.4" x14ac:dyDescent="0.3"/>
  <cols>
    <col min="1" max="1" width="20.33203125" customWidth="1"/>
    <col min="2" max="2" width="18" hidden="1" customWidth="1"/>
    <col min="3" max="3" width="16.21875" customWidth="1"/>
    <col min="4" max="4" width="8.5546875" bestFit="1" customWidth="1"/>
    <col min="5" max="5" width="21.5546875" hidden="1" customWidth="1"/>
    <col min="6" max="6" width="12" hidden="1" customWidth="1"/>
    <col min="7" max="7" width="17.77734375" customWidth="1"/>
    <col min="8" max="8" width="14.109375" customWidth="1"/>
  </cols>
  <sheetData>
    <row r="1" spans="1:8" x14ac:dyDescent="0.3">
      <c r="A1" s="8"/>
      <c r="B1" s="11"/>
      <c r="C1" s="12" t="s">
        <v>18</v>
      </c>
      <c r="D1" s="11"/>
      <c r="E1" s="11"/>
      <c r="F1" s="11"/>
      <c r="G1" s="11"/>
    </row>
    <row r="2" spans="1:8" x14ac:dyDescent="0.3">
      <c r="A2" s="15"/>
      <c r="B2" s="13"/>
      <c r="C2" s="13"/>
      <c r="D2" s="13"/>
      <c r="E2" s="13"/>
      <c r="F2" s="13"/>
      <c r="G2" s="13"/>
    </row>
    <row r="3" spans="1:8" x14ac:dyDescent="0.3">
      <c r="A3" s="16"/>
      <c r="B3" s="14"/>
      <c r="C3" s="14"/>
      <c r="D3" s="14"/>
      <c r="E3" s="14"/>
      <c r="F3" s="14"/>
      <c r="G3" s="14"/>
    </row>
    <row r="4" spans="1:8" ht="57.6" x14ac:dyDescent="0.3">
      <c r="A4" s="1" t="s">
        <v>0</v>
      </c>
      <c r="B4" s="2" t="s">
        <v>1</v>
      </c>
      <c r="C4" s="2" t="s">
        <v>19</v>
      </c>
      <c r="D4" s="1" t="s">
        <v>2</v>
      </c>
      <c r="E4" s="2" t="s">
        <v>3</v>
      </c>
      <c r="F4" s="1" t="s">
        <v>4</v>
      </c>
      <c r="G4" s="1" t="s">
        <v>5</v>
      </c>
      <c r="H4" s="1" t="s">
        <v>21</v>
      </c>
    </row>
    <row r="5" spans="1:8" x14ac:dyDescent="0.3">
      <c r="A5" s="4" t="s">
        <v>6</v>
      </c>
      <c r="B5" s="4">
        <v>10000</v>
      </c>
      <c r="C5" s="18">
        <v>21224</v>
      </c>
      <c r="D5" s="18"/>
      <c r="E5" s="18">
        <v>7500</v>
      </c>
      <c r="F5" s="18">
        <v>177900</v>
      </c>
      <c r="G5" s="7">
        <f>C5+D5</f>
        <v>21224</v>
      </c>
      <c r="H5" s="7">
        <f>G5-G5/100*13</f>
        <v>18464.88</v>
      </c>
    </row>
    <row r="6" spans="1:8" x14ac:dyDescent="0.3">
      <c r="A6" s="4" t="s">
        <v>7</v>
      </c>
      <c r="B6" s="4">
        <v>15000</v>
      </c>
      <c r="C6" s="18">
        <f>16224*1.04</f>
        <v>16872.96</v>
      </c>
      <c r="D6" s="18">
        <v>5624</v>
      </c>
      <c r="E6" s="18">
        <v>7500</v>
      </c>
      <c r="F6" s="18">
        <v>234500</v>
      </c>
      <c r="G6" s="7">
        <f t="shared" ref="G6:G15" si="0">C6+D6</f>
        <v>22496.959999999999</v>
      </c>
      <c r="H6" s="7">
        <f t="shared" ref="H6:H14" si="1">G6-G6/100*13</f>
        <v>19572.355199999998</v>
      </c>
    </row>
    <row r="7" spans="1:8" x14ac:dyDescent="0.3">
      <c r="A7" s="4" t="s">
        <v>8</v>
      </c>
      <c r="B7" s="4">
        <v>13800</v>
      </c>
      <c r="C7" s="18">
        <f>14926.08*1.04</f>
        <v>15523.1232</v>
      </c>
      <c r="D7" s="18"/>
      <c r="E7" s="18"/>
      <c r="F7" s="18">
        <v>170568</v>
      </c>
      <c r="G7" s="7">
        <f t="shared" si="0"/>
        <v>15523.1232</v>
      </c>
      <c r="H7" s="7">
        <f t="shared" si="1"/>
        <v>13505.117184000001</v>
      </c>
    </row>
    <row r="8" spans="1:8" x14ac:dyDescent="0.3">
      <c r="A8" s="4" t="s">
        <v>9</v>
      </c>
      <c r="B8" s="4">
        <v>3500</v>
      </c>
      <c r="C8" s="18">
        <f>3785.6*1.04</f>
        <v>3937.0239999999999</v>
      </c>
      <c r="D8" s="18"/>
      <c r="E8" s="18"/>
      <c r="F8" s="18">
        <v>43260</v>
      </c>
      <c r="G8" s="7">
        <f t="shared" si="0"/>
        <v>3937.0239999999999</v>
      </c>
      <c r="H8" s="7">
        <f t="shared" si="1"/>
        <v>3425.2108800000001</v>
      </c>
    </row>
    <row r="9" spans="1:8" x14ac:dyDescent="0.3">
      <c r="A9" s="4" t="s">
        <v>10</v>
      </c>
      <c r="B9" s="4">
        <v>3500</v>
      </c>
      <c r="C9" s="18">
        <f>4867.2*1.04</f>
        <v>5061.8879999999999</v>
      </c>
      <c r="D9" s="18"/>
      <c r="E9" s="18">
        <v>2340</v>
      </c>
      <c r="F9" s="18">
        <v>54960</v>
      </c>
      <c r="G9" s="7">
        <f t="shared" si="0"/>
        <v>5061.8879999999999</v>
      </c>
      <c r="H9" s="7">
        <f t="shared" si="1"/>
        <v>4403.84256</v>
      </c>
    </row>
    <row r="10" spans="1:8" x14ac:dyDescent="0.3">
      <c r="A10" s="4" t="s">
        <v>11</v>
      </c>
      <c r="B10" s="4">
        <v>14000</v>
      </c>
      <c r="C10" s="18">
        <f>15142.4*1.04</f>
        <v>15748.096</v>
      </c>
      <c r="D10" s="18"/>
      <c r="E10" s="18">
        <v>14000</v>
      </c>
      <c r="F10" s="18">
        <v>187040</v>
      </c>
      <c r="G10" s="7">
        <f t="shared" si="0"/>
        <v>15748.096</v>
      </c>
      <c r="H10" s="7">
        <f t="shared" si="1"/>
        <v>13700.84352</v>
      </c>
    </row>
    <row r="11" spans="1:8" x14ac:dyDescent="0.3">
      <c r="A11" s="4" t="s">
        <v>12</v>
      </c>
      <c r="B11" s="4">
        <v>6900</v>
      </c>
      <c r="C11" s="18">
        <f>7463.04*1.04</f>
        <v>7761.5616</v>
      </c>
      <c r="D11" s="18">
        <v>4035</v>
      </c>
      <c r="E11" s="18">
        <v>6900</v>
      </c>
      <c r="F11" s="18">
        <v>106224</v>
      </c>
      <c r="G11" s="7">
        <f t="shared" si="0"/>
        <v>11796.561600000001</v>
      </c>
      <c r="H11" s="7">
        <f t="shared" si="1"/>
        <v>10263.008592</v>
      </c>
    </row>
    <row r="12" spans="1:8" x14ac:dyDescent="0.3">
      <c r="A12" s="4" t="s">
        <v>13</v>
      </c>
      <c r="B12" s="4">
        <v>11500</v>
      </c>
      <c r="C12" s="18">
        <f>12438.4*1.04</f>
        <v>12935.936</v>
      </c>
      <c r="D12" s="18">
        <v>3825</v>
      </c>
      <c r="E12" s="18">
        <v>11500</v>
      </c>
      <c r="F12" s="18">
        <v>174856</v>
      </c>
      <c r="G12" s="7">
        <f t="shared" si="0"/>
        <v>16760.936000000002</v>
      </c>
      <c r="H12" s="7">
        <f t="shared" si="1"/>
        <v>14582.014320000002</v>
      </c>
    </row>
    <row r="13" spans="1:8" ht="28.8" x14ac:dyDescent="0.3">
      <c r="A13" s="6" t="s">
        <v>20</v>
      </c>
      <c r="B13" s="4"/>
      <c r="C13" s="18">
        <v>4500</v>
      </c>
      <c r="D13" s="18"/>
      <c r="E13" s="18"/>
      <c r="F13" s="18">
        <v>38400</v>
      </c>
      <c r="G13" s="7">
        <f t="shared" si="0"/>
        <v>4500</v>
      </c>
      <c r="H13" s="7">
        <f t="shared" si="1"/>
        <v>3915</v>
      </c>
    </row>
    <row r="14" spans="1:8" x14ac:dyDescent="0.3">
      <c r="A14" s="4" t="s">
        <v>14</v>
      </c>
      <c r="B14" s="4">
        <v>0</v>
      </c>
      <c r="C14" s="18">
        <f>4975.36*1.04</f>
        <v>5174.3743999999997</v>
      </c>
      <c r="D14" s="18"/>
      <c r="E14" s="18"/>
      <c r="F14" s="18">
        <v>38272</v>
      </c>
      <c r="G14" s="7">
        <f t="shared" si="0"/>
        <v>5174.3743999999997</v>
      </c>
      <c r="H14" s="7">
        <f t="shared" si="1"/>
        <v>4501.7057279999999</v>
      </c>
    </row>
    <row r="15" spans="1:8" x14ac:dyDescent="0.3">
      <c r="A15" s="1" t="s">
        <v>15</v>
      </c>
      <c r="B15" s="4"/>
      <c r="C15" s="7">
        <f>SUM(C5:C14)</f>
        <v>108738.9632</v>
      </c>
      <c r="D15" s="7">
        <v>10296</v>
      </c>
      <c r="E15" s="5">
        <v>49740</v>
      </c>
      <c r="F15" s="5">
        <v>1225980</v>
      </c>
      <c r="G15" s="7">
        <f t="shared" si="0"/>
        <v>119034.9632</v>
      </c>
      <c r="H15" s="7">
        <f>SUM(H5:H14)</f>
        <v>106333.977984</v>
      </c>
    </row>
    <row r="16" spans="1:8" x14ac:dyDescent="0.3">
      <c r="C16" t="s">
        <v>17</v>
      </c>
    </row>
    <row r="17" spans="1:8" x14ac:dyDescent="0.3">
      <c r="A17" s="8" t="s">
        <v>16</v>
      </c>
      <c r="C17" s="10">
        <f>1615*1.04</f>
        <v>1679.6000000000001</v>
      </c>
      <c r="D17" s="9"/>
      <c r="E17" s="9"/>
      <c r="F17" s="9"/>
      <c r="G17" s="9"/>
      <c r="H17" s="1">
        <v>1461.6</v>
      </c>
    </row>
    <row r="18" spans="1:8" x14ac:dyDescent="0.3">
      <c r="A18" s="3" t="s">
        <v>5</v>
      </c>
      <c r="B18" s="4"/>
      <c r="C18" s="4"/>
      <c r="D18" s="4"/>
      <c r="E18" s="4"/>
      <c r="F18" s="4"/>
      <c r="G18" s="4"/>
      <c r="H18" s="4"/>
    </row>
    <row r="20" spans="1:8" x14ac:dyDescent="0.3">
      <c r="C20" s="17"/>
      <c r="D20" s="17"/>
      <c r="E20" s="17"/>
      <c r="F20" s="17"/>
      <c r="G20" s="17"/>
    </row>
    <row r="21" spans="1:8" x14ac:dyDescent="0.3">
      <c r="C21" s="17"/>
      <c r="D21" s="17"/>
      <c r="E21" s="17"/>
      <c r="F21" s="17"/>
      <c r="G21" s="17"/>
    </row>
  </sheetData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2019-01-29T11:54:53Z</dcterms:modified>
</cp:coreProperties>
</file>